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w\Documents\Jamo Automator\"/>
    </mc:Choice>
  </mc:AlternateContent>
  <bookViews>
    <workbookView xWindow="0" yWindow="0" windowWidth="20490" windowHeight="7755"/>
  </bookViews>
  <sheets>
    <sheet name="App-Based license" sheetId="1" r:id="rId1"/>
    <sheet name="Resource-Based" sheetId="2" r:id="rId2"/>
  </sheets>
  <definedNames>
    <definedName name="creationPoints" localSheetId="1">'Resource-Based'!$N$9</definedName>
    <definedName name="creationPoints">'App-Based license'!$N$10</definedName>
    <definedName name="dayStoragePoints" localSheetId="1">'Resource-Based'!$N$10</definedName>
    <definedName name="dayStoragePoints">'App-Based license'!$N$11</definedName>
    <definedName name="readingPoints" localSheetId="1">'Resource-Based'!$N$11</definedName>
    <definedName name="readingPoints">'App-Based license'!$N$12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E13" i="2"/>
  <c r="D11" i="2"/>
  <c r="D13" i="2"/>
  <c r="D17" i="2"/>
  <c r="C17" i="2"/>
  <c r="C13" i="2"/>
  <c r="C11" i="2"/>
  <c r="E37" i="2"/>
  <c r="E35" i="2"/>
  <c r="D35" i="2"/>
  <c r="C35" i="2"/>
  <c r="B35" i="2"/>
  <c r="E31" i="2"/>
  <c r="D31" i="2"/>
  <c r="C31" i="2"/>
  <c r="B31" i="2"/>
  <c r="E29" i="2"/>
  <c r="D29" i="2"/>
  <c r="D37" i="2" s="1"/>
  <c r="C29" i="2"/>
  <c r="C37" i="2" s="1"/>
  <c r="B39" i="2" s="1"/>
  <c r="B29" i="2"/>
  <c r="E11" i="2"/>
  <c r="B17" i="2"/>
  <c r="B13" i="2"/>
  <c r="B11" i="2"/>
  <c r="E18" i="1"/>
  <c r="D18" i="1"/>
  <c r="E14" i="1"/>
  <c r="D14" i="1"/>
  <c r="C18" i="1"/>
  <c r="C14" i="1"/>
  <c r="E12" i="1"/>
  <c r="D12" i="1"/>
  <c r="C12" i="1"/>
  <c r="D19" i="2" l="1"/>
  <c r="B18" i="1"/>
  <c r="E19" i="2" l="1"/>
  <c r="C19" i="2"/>
  <c r="B14" i="1"/>
  <c r="B12" i="1"/>
  <c r="B21" i="2" l="1"/>
  <c r="E20" i="1"/>
  <c r="D20" i="1" l="1"/>
  <c r="C20" i="1"/>
  <c r="B22" i="1" l="1"/>
</calcChain>
</file>

<file path=xl/comments1.xml><?xml version="1.0" encoding="utf-8"?>
<comments xmlns="http://schemas.openxmlformats.org/spreadsheetml/2006/main">
  <authors>
    <author>jaw</author>
  </authors>
  <commentList>
    <comment ref="B10" authorId="0" shapeId="0">
      <text>
        <r>
          <rPr>
            <sz val="9"/>
            <color indexed="81"/>
            <rFont val="Tahoma"/>
            <family val="2"/>
          </rPr>
          <t xml:space="preserve">Total number of automated test cases for one app during one year.
</t>
        </r>
      </text>
    </comment>
    <comment ref="B11" authorId="0" shapeId="0">
      <text>
        <r>
          <rPr>
            <sz val="9"/>
            <color indexed="81"/>
            <rFont val="Tahoma"/>
            <family val="2"/>
          </rPr>
          <t>Each test case is built out of test step. Fill in the average number of steps for one test case.</t>
        </r>
      </text>
    </comment>
    <comment ref="B13" authorId="0" shapeId="0">
      <text>
        <r>
          <rPr>
            <sz val="9"/>
            <color indexed="81"/>
            <rFont val="Tahoma"/>
            <family val="2"/>
          </rPr>
          <t>While creating the automated test case, the QA engineer executes the test case in order to verify the test case.</t>
        </r>
      </text>
    </comment>
    <comment ref="B17" authorId="0" shapeId="0">
      <text>
        <r>
          <rPr>
            <sz val="9"/>
            <color indexed="81"/>
            <rFont val="Tahoma"/>
            <family val="2"/>
          </rPr>
          <t>Average number of times a test case gets executed duriing one year.</t>
        </r>
      </text>
    </comment>
  </commentList>
</comments>
</file>

<file path=xl/comments2.xml><?xml version="1.0" encoding="utf-8"?>
<comments xmlns="http://schemas.openxmlformats.org/spreadsheetml/2006/main">
  <authors>
    <author>jaw</author>
  </authors>
  <commentList>
    <comment ref="B9" authorId="0" shapeId="0">
      <text>
        <r>
          <rPr>
            <sz val="9"/>
            <color indexed="81"/>
            <rFont val="Tahoma"/>
            <family val="2"/>
          </rPr>
          <t xml:space="preserve">Total number of automated test cases for one app during one year.
</t>
        </r>
      </text>
    </comment>
    <comment ref="B10" authorId="0" shapeId="0">
      <text>
        <r>
          <rPr>
            <sz val="9"/>
            <color indexed="81"/>
            <rFont val="Tahoma"/>
            <family val="2"/>
          </rPr>
          <t>Each test case is built out of test step. Fill in the average number of steps for one test case.</t>
        </r>
      </text>
    </comment>
    <comment ref="B12" authorId="0" shapeId="0">
      <text>
        <r>
          <rPr>
            <sz val="9"/>
            <color indexed="81"/>
            <rFont val="Tahoma"/>
            <family val="2"/>
          </rPr>
          <t>While creating the automated test case, the QA engineer executes the test case in order to verify the test case.</t>
        </r>
      </text>
    </comment>
    <comment ref="B16" authorId="0" shapeId="0">
      <text>
        <r>
          <rPr>
            <sz val="9"/>
            <color indexed="81"/>
            <rFont val="Tahoma"/>
            <family val="2"/>
          </rPr>
          <t>Average number of times a test case gets executed duriing one year.</t>
        </r>
      </text>
    </comment>
    <comment ref="B27" authorId="0" shapeId="0">
      <text>
        <r>
          <rPr>
            <sz val="9"/>
            <color indexed="81"/>
            <rFont val="Tahoma"/>
            <family val="2"/>
          </rPr>
          <t xml:space="preserve">Total number of automated test cases for one app during one year.
</t>
        </r>
      </text>
    </comment>
    <comment ref="B28" authorId="0" shapeId="0">
      <text>
        <r>
          <rPr>
            <sz val="9"/>
            <color indexed="81"/>
            <rFont val="Tahoma"/>
            <family val="2"/>
          </rPr>
          <t>Each test case is built out of test step. Fill in the average number of steps for one test case.</t>
        </r>
      </text>
    </comment>
    <comment ref="B30" authorId="0" shapeId="0">
      <text>
        <r>
          <rPr>
            <sz val="9"/>
            <color indexed="81"/>
            <rFont val="Tahoma"/>
            <family val="2"/>
          </rPr>
          <t>While creating the automated test case, the QA engineer executes the test case in order to verify the test case.</t>
        </r>
      </text>
    </comment>
    <comment ref="B34" authorId="0" shapeId="0">
      <text>
        <r>
          <rPr>
            <sz val="9"/>
            <color indexed="81"/>
            <rFont val="Tahoma"/>
            <family val="2"/>
          </rPr>
          <t>Average number of times a test case gets executed duriing one year.</t>
        </r>
      </text>
    </comment>
  </commentList>
</comments>
</file>

<file path=xl/sharedStrings.xml><?xml version="1.0" encoding="utf-8"?>
<sst xmlns="http://schemas.openxmlformats.org/spreadsheetml/2006/main" count="54" uniqueCount="26">
  <si>
    <t>Total number of test cases</t>
  </si>
  <si>
    <t>Average number of test step per test case</t>
  </si>
  <si>
    <t>Total number of test steps ( definition)</t>
  </si>
  <si>
    <t>Average number of test case execution</t>
  </si>
  <si>
    <t>Total number of test steps (execution)</t>
  </si>
  <si>
    <t>Development of test cases</t>
  </si>
  <si>
    <t>Average review executions</t>
  </si>
  <si>
    <t>total number of test steps (execution)</t>
  </si>
  <si>
    <t>creation</t>
  </si>
  <si>
    <t>Total</t>
  </si>
  <si>
    <t>storage</t>
  </si>
  <si>
    <t>This tab is for the App-based license resource consumption. Use the second tab if you want to calculate your price for the Resource-based license.</t>
  </si>
  <si>
    <t>The resource consumption is measured by measuring the usage of the test step. The test step is the building block for the automated test cases and the execution reports. The creation, access (reading) and storage of the test step is measured on daily basis. Measurement is done in a unit that is called 'points'. Each app-based license has 100 points that can be consumed during one year. Note that the measurement period for monthly paid licenses is also one year. The user is warned by e-mail and a pop-up dialog box at login time if 80% of the limit is reached.</t>
  </si>
  <si>
    <t>A license belongs to an account. An account can have multiple app-based licenses. The points are measured across apps. For example: if you have 2 yearly basic app-based licenses, the resource limit is 200 points. With these two licenses, you can test two apps. If apps A takes 120 points and app B takes 30 points, then the resource limit is not reached since in total 150 points are consumed.</t>
  </si>
  <si>
    <t>access</t>
  </si>
  <si>
    <t>Points consumption</t>
  </si>
  <si>
    <t>Test cycle executions</t>
  </si>
  <si>
    <t>Grand total - points consumed / year</t>
  </si>
  <si>
    <t>In our simulation we assume that the results of the test executions are kept stored in Jamo Automator during the full year. The storage takes the most points. If one cleans up on regular basis the execution reports, the total consumption of points will be much less than calculated here.</t>
  </si>
  <si>
    <t>This tab is for the Resource-based license resource consumption. Use the frist tab if you want to calculate your price for the App-based license.</t>
  </si>
  <si>
    <t>The resource consumption is measured by measuring the usage of the test step. The test step is the building block for the automated test cases and the execution reports. The creation, access (reading) and storage of the test step is measured on daily basis. If the total amount is less than the minimum billable amount, the minimum amount will be billed. Note that the user can define a maximum amount to spent during the billable month. This maximum might not be less than the minimum amount.</t>
  </si>
  <si>
    <t>Enterprise license</t>
  </si>
  <si>
    <t>Average monthly bill</t>
  </si>
  <si>
    <t>Below are two tables. The first one is for the basic license, the second one is for the enterprise license.The tables are already filled in with sample data. Fill in your number in the yellow cells. The comment related to the cell contains more help.</t>
  </si>
  <si>
    <t>Basic license</t>
  </si>
  <si>
    <t>The table below is already filled in with sample data. Fill in your number in the yellow cells. The comment related to the cell contains help text.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</si>
</sst>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1"/>
      <color rgb="FFFF0000"/>
      <name val="Calibri"/>
      <family val="2"/>
      <scheme val="minor"/>
    </font>
    <font>
      <sz val="9"/>
      <color indexed="81"/>
      <name val="Tahoma"/>
      <family val="2"/>
    </font>
  </fonts>
  <fills count="5">
    <fill>
      <patternFill patternType="none"/>
    </fill>
    <fill>
      <patternFill patternType="gray125"/>
    </fill>
    <fill>
      <patternFill patternType="solid">
        <fgColor theme="0" tint="-0.24994659260841701"/>
        <bgColor indexed="64"/>
      </patternFill>
    </fill>
    <fill>
      <patternFill patternType="solid">
        <fgColor theme="0" tint="-0.34998626667073579"/>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0" borderId="0" xfId="0" applyFont="1"/>
    <xf numFmtId="0" fontId="0" fillId="0" borderId="0" xfId="0" applyAlignment="1">
      <alignment horizontal="left" vertical="top" wrapText="1"/>
    </xf>
    <xf numFmtId="0" fontId="0" fillId="3" borderId="1" xfId="0" applyFill="1" applyBorder="1"/>
    <xf numFmtId="0" fontId="0" fillId="3" borderId="1" xfId="0" applyFill="1" applyBorder="1" applyAlignment="1">
      <alignment horizontal="center"/>
    </xf>
    <xf numFmtId="0" fontId="0" fillId="2" borderId="1" xfId="0" applyFill="1" applyBorder="1"/>
    <xf numFmtId="0" fontId="1" fillId="0" borderId="1" xfId="0" applyFont="1" applyBorder="1"/>
    <xf numFmtId="0" fontId="0" fillId="0" borderId="1" xfId="0" applyBorder="1"/>
    <xf numFmtId="0" fontId="0" fillId="4" borderId="1" xfId="0" applyFill="1" applyBorder="1"/>
    <xf numFmtId="0" fontId="0" fillId="0" borderId="1" xfId="0" applyFill="1" applyBorder="1"/>
    <xf numFmtId="2"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tabSelected="1" workbookViewId="0">
      <selection activeCell="A6" sqref="A6:H6"/>
    </sheetView>
  </sheetViews>
  <sheetFormatPr defaultRowHeight="15" x14ac:dyDescent="0.25"/>
  <cols>
    <col min="1" max="1" width="41.85546875" customWidth="1"/>
    <col min="3" max="5" width="18" customWidth="1"/>
    <col min="13" max="13" width="17.140625" customWidth="1"/>
  </cols>
  <sheetData>
    <row r="1" spans="1:8" x14ac:dyDescent="0.25">
      <c r="A1" s="1" t="s">
        <v>11</v>
      </c>
      <c r="B1" s="1"/>
      <c r="C1" s="1"/>
      <c r="D1" s="1"/>
      <c r="E1" s="1"/>
      <c r="F1" s="1"/>
      <c r="G1" s="1"/>
      <c r="H1" s="1"/>
    </row>
    <row r="3" spans="1:8" ht="66" customHeight="1" x14ac:dyDescent="0.25">
      <c r="A3" s="2" t="s">
        <v>12</v>
      </c>
      <c r="B3" s="2"/>
      <c r="C3" s="2"/>
      <c r="D3" s="2"/>
      <c r="E3" s="2"/>
      <c r="F3" s="2"/>
      <c r="G3" s="2"/>
      <c r="H3" s="2"/>
    </row>
    <row r="4" spans="1:8" ht="66" customHeight="1" x14ac:dyDescent="0.25">
      <c r="A4" s="2" t="s">
        <v>13</v>
      </c>
      <c r="B4" s="2"/>
      <c r="C4" s="2"/>
      <c r="D4" s="2"/>
      <c r="E4" s="2"/>
      <c r="F4" s="2"/>
      <c r="G4" s="2"/>
      <c r="H4" s="2"/>
    </row>
    <row r="5" spans="1:8" ht="66" customHeight="1" x14ac:dyDescent="0.25">
      <c r="A5" s="2" t="s">
        <v>18</v>
      </c>
      <c r="B5" s="2"/>
      <c r="C5" s="2"/>
      <c r="D5" s="2"/>
      <c r="E5" s="2"/>
      <c r="F5" s="2"/>
      <c r="G5" s="2"/>
      <c r="H5" s="2"/>
    </row>
    <row r="6" spans="1:8" ht="66" customHeight="1" x14ac:dyDescent="0.25">
      <c r="A6" s="2" t="s">
        <v>25</v>
      </c>
      <c r="B6" s="2"/>
      <c r="C6" s="2"/>
      <c r="D6" s="2"/>
      <c r="E6" s="2"/>
      <c r="F6" s="2"/>
      <c r="G6" s="2"/>
      <c r="H6" s="2"/>
    </row>
    <row r="7" spans="1:8" x14ac:dyDescent="0.25">
      <c r="A7" s="3"/>
      <c r="B7" s="3"/>
      <c r="C7" s="4" t="s">
        <v>15</v>
      </c>
      <c r="D7" s="4"/>
      <c r="E7" s="4"/>
    </row>
    <row r="8" spans="1:8" x14ac:dyDescent="0.25">
      <c r="A8" s="5"/>
      <c r="B8" s="5"/>
      <c r="C8" s="5" t="s">
        <v>8</v>
      </c>
      <c r="D8" s="5" t="s">
        <v>10</v>
      </c>
      <c r="E8" s="5" t="s">
        <v>14</v>
      </c>
    </row>
    <row r="9" spans="1:8" x14ac:dyDescent="0.25">
      <c r="A9" s="6" t="s">
        <v>5</v>
      </c>
      <c r="B9" s="7"/>
      <c r="C9" s="7"/>
      <c r="D9" s="7"/>
      <c r="E9" s="7"/>
    </row>
    <row r="10" spans="1:8" x14ac:dyDescent="0.25">
      <c r="A10" s="7" t="s">
        <v>0</v>
      </c>
      <c r="B10" s="8">
        <v>60</v>
      </c>
      <c r="C10" s="7"/>
      <c r="D10" s="7"/>
      <c r="E10" s="7"/>
    </row>
    <row r="11" spans="1:8" x14ac:dyDescent="0.25">
      <c r="A11" s="7" t="s">
        <v>1</v>
      </c>
      <c r="B11" s="8">
        <v>30</v>
      </c>
      <c r="C11" s="7"/>
      <c r="D11" s="7"/>
      <c r="E11" s="7"/>
    </row>
    <row r="12" spans="1:8" x14ac:dyDescent="0.25">
      <c r="A12" s="7" t="s">
        <v>2</v>
      </c>
      <c r="B12" s="7">
        <f>B10*B11</f>
        <v>1800</v>
      </c>
      <c r="C12" s="7">
        <f>B12*0.00001</f>
        <v>1.8000000000000002E-2</v>
      </c>
      <c r="D12" s="7">
        <f>B12*0.000005*365/3*2</f>
        <v>2.1900000000000004</v>
      </c>
      <c r="E12" s="7">
        <f>B12*0.000001*B13*10</f>
        <v>0.18</v>
      </c>
    </row>
    <row r="13" spans="1:8" x14ac:dyDescent="0.25">
      <c r="A13" s="7" t="s">
        <v>6</v>
      </c>
      <c r="B13" s="8">
        <v>10</v>
      </c>
      <c r="C13" s="7"/>
      <c r="D13" s="7"/>
      <c r="E13" s="7"/>
    </row>
    <row r="14" spans="1:8" x14ac:dyDescent="0.25">
      <c r="A14" s="7" t="s">
        <v>7</v>
      </c>
      <c r="B14" s="9">
        <f>B10*B11*B13</f>
        <v>18000</v>
      </c>
      <c r="C14" s="7">
        <f>B14*0.00001</f>
        <v>0.18000000000000002</v>
      </c>
      <c r="D14" s="7">
        <f>B14*0.000005*7</f>
        <v>0.63000000000000012</v>
      </c>
      <c r="E14" s="7">
        <f>B14*0.000001*2</f>
        <v>3.5999999999999997E-2</v>
      </c>
    </row>
    <row r="15" spans="1:8" x14ac:dyDescent="0.25">
      <c r="A15" s="7"/>
      <c r="B15" s="7"/>
      <c r="C15" s="7"/>
      <c r="D15" s="7"/>
      <c r="E15" s="7"/>
    </row>
    <row r="16" spans="1:8" x14ac:dyDescent="0.25">
      <c r="A16" s="6" t="s">
        <v>16</v>
      </c>
      <c r="B16" s="7"/>
      <c r="C16" s="7"/>
      <c r="D16" s="7"/>
      <c r="E16" s="7"/>
    </row>
    <row r="17" spans="1:5" x14ac:dyDescent="0.25">
      <c r="A17" s="7" t="s">
        <v>3</v>
      </c>
      <c r="B17" s="8">
        <v>35</v>
      </c>
      <c r="C17" s="7"/>
      <c r="D17" s="7"/>
      <c r="E17" s="7"/>
    </row>
    <row r="18" spans="1:5" x14ac:dyDescent="0.25">
      <c r="A18" s="7" t="s">
        <v>4</v>
      </c>
      <c r="B18" s="7">
        <f>B10*B11*B17</f>
        <v>63000</v>
      </c>
      <c r="C18" s="7">
        <f>B18*0.00001</f>
        <v>0.63</v>
      </c>
      <c r="D18" s="7">
        <f>B18*0.000005*365/2</f>
        <v>57.487499999999997</v>
      </c>
      <c r="E18" s="7">
        <f>B18*0.000001*3</f>
        <v>0.189</v>
      </c>
    </row>
    <row r="19" spans="1:5" x14ac:dyDescent="0.25">
      <c r="A19" s="7"/>
      <c r="B19" s="7"/>
      <c r="C19" s="7"/>
      <c r="D19" s="7"/>
      <c r="E19" s="7"/>
    </row>
    <row r="20" spans="1:5" x14ac:dyDescent="0.25">
      <c r="A20" s="7" t="s">
        <v>9</v>
      </c>
      <c r="B20" s="7"/>
      <c r="C20" s="7">
        <f>SUM(C12:C18)</f>
        <v>0.82800000000000007</v>
      </c>
      <c r="D20" s="7">
        <f>SUM(D12:D18)</f>
        <v>60.307499999999997</v>
      </c>
      <c r="E20" s="7">
        <f>SUM(E12:E18)</f>
        <v>0.40500000000000003</v>
      </c>
    </row>
    <row r="21" spans="1:5" x14ac:dyDescent="0.25">
      <c r="A21" s="7"/>
      <c r="B21" s="7"/>
      <c r="C21" s="7"/>
      <c r="D21" s="7"/>
      <c r="E21" s="7"/>
    </row>
    <row r="22" spans="1:5" x14ac:dyDescent="0.25">
      <c r="A22" s="6" t="s">
        <v>17</v>
      </c>
      <c r="B22" s="6">
        <f>INT(SUM(C20:E20))</f>
        <v>61</v>
      </c>
      <c r="C22" s="7"/>
      <c r="D22" s="7"/>
      <c r="E22" s="7"/>
    </row>
  </sheetData>
  <mergeCells count="6">
    <mergeCell ref="A1:H1"/>
    <mergeCell ref="A3:H3"/>
    <mergeCell ref="A4:H4"/>
    <mergeCell ref="A6:H6"/>
    <mergeCell ref="C7:E7"/>
    <mergeCell ref="A5:H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workbookViewId="0">
      <selection activeCell="H14" sqref="H14"/>
    </sheetView>
  </sheetViews>
  <sheetFormatPr defaultRowHeight="15" x14ac:dyDescent="0.25"/>
  <cols>
    <col min="1" max="1" width="41.85546875" customWidth="1"/>
    <col min="3" max="5" width="18" customWidth="1"/>
    <col min="13" max="13" width="17.140625" customWidth="1"/>
  </cols>
  <sheetData>
    <row r="1" spans="1:8" x14ac:dyDescent="0.25">
      <c r="A1" s="1" t="s">
        <v>19</v>
      </c>
      <c r="B1" s="1"/>
      <c r="C1" s="1"/>
      <c r="D1" s="1"/>
      <c r="E1" s="1"/>
      <c r="F1" s="1"/>
      <c r="G1" s="1"/>
      <c r="H1" s="1"/>
    </row>
    <row r="3" spans="1:8" ht="66" customHeight="1" x14ac:dyDescent="0.25">
      <c r="A3" s="2" t="s">
        <v>20</v>
      </c>
      <c r="B3" s="2"/>
      <c r="C3" s="2"/>
      <c r="D3" s="2"/>
      <c r="E3" s="2"/>
      <c r="F3" s="2"/>
      <c r="G3" s="2"/>
      <c r="H3" s="2"/>
    </row>
    <row r="4" spans="1:8" ht="66" customHeight="1" x14ac:dyDescent="0.25">
      <c r="A4" s="2" t="s">
        <v>18</v>
      </c>
      <c r="B4" s="2"/>
      <c r="C4" s="2"/>
      <c r="D4" s="2"/>
      <c r="E4" s="2"/>
      <c r="F4" s="2"/>
      <c r="G4" s="2"/>
      <c r="H4" s="2"/>
    </row>
    <row r="5" spans="1:8" ht="66" customHeight="1" x14ac:dyDescent="0.25">
      <c r="A5" s="2" t="s">
        <v>23</v>
      </c>
      <c r="B5" s="2"/>
      <c r="C5" s="2"/>
      <c r="D5" s="2"/>
      <c r="E5" s="2"/>
      <c r="F5" s="2"/>
      <c r="G5" s="2"/>
      <c r="H5" s="2"/>
    </row>
    <row r="6" spans="1:8" x14ac:dyDescent="0.25">
      <c r="A6" s="3"/>
      <c r="B6" s="3"/>
      <c r="C6" s="4" t="s">
        <v>24</v>
      </c>
      <c r="D6" s="4"/>
      <c r="E6" s="4"/>
    </row>
    <row r="7" spans="1:8" x14ac:dyDescent="0.25">
      <c r="A7" s="5"/>
      <c r="B7" s="5"/>
      <c r="C7" s="5" t="s">
        <v>8</v>
      </c>
      <c r="D7" s="5" t="s">
        <v>10</v>
      </c>
      <c r="E7" s="5" t="s">
        <v>14</v>
      </c>
    </row>
    <row r="8" spans="1:8" x14ac:dyDescent="0.25">
      <c r="A8" s="6" t="s">
        <v>5</v>
      </c>
      <c r="B8" s="7"/>
      <c r="C8" s="7"/>
      <c r="D8" s="7"/>
      <c r="E8" s="7"/>
    </row>
    <row r="9" spans="1:8" x14ac:dyDescent="0.25">
      <c r="A9" s="7" t="s">
        <v>0</v>
      </c>
      <c r="B9" s="8">
        <v>60</v>
      </c>
      <c r="C9" s="7"/>
      <c r="D9" s="7"/>
      <c r="E9" s="7"/>
    </row>
    <row r="10" spans="1:8" x14ac:dyDescent="0.25">
      <c r="A10" s="7" t="s">
        <v>1</v>
      </c>
      <c r="B10" s="8">
        <v>30</v>
      </c>
      <c r="C10" s="7"/>
      <c r="D10" s="7"/>
      <c r="E10" s="7"/>
    </row>
    <row r="11" spans="1:8" x14ac:dyDescent="0.25">
      <c r="A11" s="7" t="s">
        <v>2</v>
      </c>
      <c r="B11" s="7">
        <f>B9*B10</f>
        <v>1800</v>
      </c>
      <c r="C11" s="10">
        <f>B11*0.00001 * 400 / 12/12</f>
        <v>5.000000000000001E-2</v>
      </c>
      <c r="D11" s="10">
        <f>B11*0.000005*15 * 400 / 12</f>
        <v>4.5</v>
      </c>
      <c r="E11" s="10">
        <f>B11*0.000001*B12*10</f>
        <v>0.18</v>
      </c>
    </row>
    <row r="12" spans="1:8" x14ac:dyDescent="0.25">
      <c r="A12" s="7" t="s">
        <v>6</v>
      </c>
      <c r="B12" s="8">
        <v>10</v>
      </c>
      <c r="C12" s="10"/>
      <c r="D12" s="10"/>
      <c r="E12" s="10"/>
    </row>
    <row r="13" spans="1:8" x14ac:dyDescent="0.25">
      <c r="A13" s="7" t="s">
        <v>7</v>
      </c>
      <c r="B13" s="9">
        <f>B9*B10*B12</f>
        <v>18000</v>
      </c>
      <c r="C13" s="10">
        <f>B13*0.00001 * 400 / 12/12</f>
        <v>0.50000000000000011</v>
      </c>
      <c r="D13" s="10">
        <f>B13*0.000005*7 / 12 * 400</f>
        <v>21.000000000000004</v>
      </c>
      <c r="E13" s="10">
        <f>B13*0.000001*2 * 400 / 12</f>
        <v>1.2</v>
      </c>
    </row>
    <row r="14" spans="1:8" x14ac:dyDescent="0.25">
      <c r="A14" s="7"/>
      <c r="B14" s="7"/>
      <c r="C14" s="10"/>
      <c r="D14" s="10"/>
      <c r="E14" s="10"/>
    </row>
    <row r="15" spans="1:8" x14ac:dyDescent="0.25">
      <c r="A15" s="6" t="s">
        <v>16</v>
      </c>
      <c r="B15" s="7"/>
      <c r="C15" s="10"/>
      <c r="D15" s="10"/>
      <c r="E15" s="10"/>
    </row>
    <row r="16" spans="1:8" x14ac:dyDescent="0.25">
      <c r="A16" s="7" t="s">
        <v>3</v>
      </c>
      <c r="B16" s="8">
        <v>35</v>
      </c>
      <c r="C16" s="10"/>
      <c r="D16" s="10"/>
      <c r="E16" s="10"/>
    </row>
    <row r="17" spans="1:5" x14ac:dyDescent="0.25">
      <c r="A17" s="7" t="s">
        <v>4</v>
      </c>
      <c r="B17" s="7">
        <f>B9*B10*B16</f>
        <v>63000</v>
      </c>
      <c r="C17" s="10">
        <f>B17*0.00001 * 400 / 12/12</f>
        <v>1.75</v>
      </c>
      <c r="D17" s="10">
        <f>B17*0.000005*15/12 * 400 / 12</f>
        <v>13.125</v>
      </c>
      <c r="E17" s="10">
        <f>B17*0.000001*3 * 400 /12 / 12</f>
        <v>0.52500000000000002</v>
      </c>
    </row>
    <row r="18" spans="1:5" x14ac:dyDescent="0.25">
      <c r="A18" s="7"/>
      <c r="B18" s="7"/>
      <c r="C18" s="10"/>
      <c r="D18" s="10"/>
      <c r="E18" s="10"/>
    </row>
    <row r="19" spans="1:5" x14ac:dyDescent="0.25">
      <c r="A19" s="7" t="s">
        <v>9</v>
      </c>
      <c r="B19" s="7"/>
      <c r="C19" s="10">
        <f>SUM(C11:C17)</f>
        <v>2.3000000000000003</v>
      </c>
      <c r="D19" s="10">
        <f>SUM(D11:D17)</f>
        <v>38.625</v>
      </c>
      <c r="E19" s="10">
        <f>SUM(E11:E17)</f>
        <v>1.9049999999999998</v>
      </c>
    </row>
    <row r="20" spans="1:5" x14ac:dyDescent="0.25">
      <c r="A20" s="7"/>
      <c r="B20" s="7"/>
      <c r="C20" s="7"/>
      <c r="D20" s="7"/>
      <c r="E20" s="7"/>
    </row>
    <row r="21" spans="1:5" x14ac:dyDescent="0.25">
      <c r="A21" s="6" t="s">
        <v>22</v>
      </c>
      <c r="B21" s="6">
        <f>INT(SUM(C19:E19))</f>
        <v>42</v>
      </c>
      <c r="C21" s="7"/>
      <c r="D21" s="7"/>
      <c r="E21" s="7"/>
    </row>
    <row r="24" spans="1:5" x14ac:dyDescent="0.25">
      <c r="A24" s="3"/>
      <c r="B24" s="3"/>
      <c r="C24" s="4" t="s">
        <v>21</v>
      </c>
      <c r="D24" s="4"/>
      <c r="E24" s="4"/>
    </row>
    <row r="25" spans="1:5" x14ac:dyDescent="0.25">
      <c r="A25" s="5"/>
      <c r="B25" s="5"/>
      <c r="C25" s="5" t="s">
        <v>8</v>
      </c>
      <c r="D25" s="5" t="s">
        <v>10</v>
      </c>
      <c r="E25" s="5" t="s">
        <v>14</v>
      </c>
    </row>
    <row r="26" spans="1:5" x14ac:dyDescent="0.25">
      <c r="A26" s="6" t="s">
        <v>5</v>
      </c>
      <c r="B26" s="7"/>
      <c r="C26" s="7"/>
      <c r="D26" s="7"/>
      <c r="E26" s="7"/>
    </row>
    <row r="27" spans="1:5" x14ac:dyDescent="0.25">
      <c r="A27" s="7" t="s">
        <v>0</v>
      </c>
      <c r="B27" s="8">
        <v>60</v>
      </c>
      <c r="C27" s="7"/>
      <c r="D27" s="7"/>
      <c r="E27" s="7"/>
    </row>
    <row r="28" spans="1:5" x14ac:dyDescent="0.25">
      <c r="A28" s="7" t="s">
        <v>1</v>
      </c>
      <c r="B28" s="8">
        <v>30</v>
      </c>
      <c r="C28" s="7"/>
      <c r="D28" s="7"/>
      <c r="E28" s="7"/>
    </row>
    <row r="29" spans="1:5" x14ac:dyDescent="0.25">
      <c r="A29" s="7" t="s">
        <v>2</v>
      </c>
      <c r="B29" s="7">
        <f>B27*B28</f>
        <v>1800</v>
      </c>
      <c r="C29" s="10">
        <f>B29*0.00001 * 3500 / 12/12</f>
        <v>0.43750000000000006</v>
      </c>
      <c r="D29" s="10">
        <f>B29*0.000005*15 * 3500 / 12</f>
        <v>39.375000000000007</v>
      </c>
      <c r="E29" s="10">
        <f>B29*0.000001*B30*10</f>
        <v>0.18</v>
      </c>
    </row>
    <row r="30" spans="1:5" x14ac:dyDescent="0.25">
      <c r="A30" s="7" t="s">
        <v>6</v>
      </c>
      <c r="B30" s="8">
        <v>10</v>
      </c>
      <c r="C30" s="10"/>
      <c r="D30" s="10"/>
      <c r="E30" s="10"/>
    </row>
    <row r="31" spans="1:5" x14ac:dyDescent="0.25">
      <c r="A31" s="7" t="s">
        <v>7</v>
      </c>
      <c r="B31" s="9">
        <f>B27*B28*B30</f>
        <v>18000</v>
      </c>
      <c r="C31" s="10">
        <f>B31*0.00001 * 3500 / 12/12</f>
        <v>4.3750000000000009</v>
      </c>
      <c r="D31" s="10">
        <f>B31*0.000005*7 / 12 * 3500</f>
        <v>183.75000000000003</v>
      </c>
      <c r="E31" s="10">
        <f>B31*0.000001*2 * 3500 / 12</f>
        <v>10.499999999999998</v>
      </c>
    </row>
    <row r="32" spans="1:5" x14ac:dyDescent="0.25">
      <c r="A32" s="7"/>
      <c r="B32" s="7"/>
      <c r="C32" s="10"/>
      <c r="D32" s="10"/>
      <c r="E32" s="10"/>
    </row>
    <row r="33" spans="1:5" x14ac:dyDescent="0.25">
      <c r="A33" s="6" t="s">
        <v>16</v>
      </c>
      <c r="B33" s="7"/>
      <c r="C33" s="10"/>
      <c r="D33" s="10"/>
      <c r="E33" s="10"/>
    </row>
    <row r="34" spans="1:5" x14ac:dyDescent="0.25">
      <c r="A34" s="7" t="s">
        <v>3</v>
      </c>
      <c r="B34" s="8">
        <v>35</v>
      </c>
      <c r="C34" s="10"/>
      <c r="D34" s="10"/>
      <c r="E34" s="10"/>
    </row>
    <row r="35" spans="1:5" x14ac:dyDescent="0.25">
      <c r="A35" s="7" t="s">
        <v>4</v>
      </c>
      <c r="B35" s="7">
        <f>B27*B28*B34</f>
        <v>63000</v>
      </c>
      <c r="C35" s="10">
        <f>B35*0.00001 * 3500 / 12/12</f>
        <v>15.3125</v>
      </c>
      <c r="D35" s="10">
        <f>B35*0.000005*15/12 * 3500 / 12</f>
        <v>114.84375</v>
      </c>
      <c r="E35" s="10">
        <f>B35*0.000001*3 * 3500 /12 / 12</f>
        <v>4.59375</v>
      </c>
    </row>
    <row r="36" spans="1:5" x14ac:dyDescent="0.25">
      <c r="A36" s="7"/>
      <c r="B36" s="7"/>
      <c r="C36" s="10"/>
      <c r="D36" s="10"/>
      <c r="E36" s="10"/>
    </row>
    <row r="37" spans="1:5" x14ac:dyDescent="0.25">
      <c r="A37" s="7" t="s">
        <v>9</v>
      </c>
      <c r="B37" s="7"/>
      <c r="C37" s="10">
        <f>SUM(C29:C35)</f>
        <v>20.125</v>
      </c>
      <c r="D37" s="10">
        <f>SUM(D29:D35)</f>
        <v>337.96875</v>
      </c>
      <c r="E37" s="10">
        <f>SUM(E29:E35)</f>
        <v>15.273749999999998</v>
      </c>
    </row>
    <row r="38" spans="1:5" x14ac:dyDescent="0.25">
      <c r="A38" s="7"/>
      <c r="B38" s="7"/>
      <c r="C38" s="7"/>
      <c r="D38" s="7"/>
      <c r="E38" s="7"/>
    </row>
    <row r="39" spans="1:5" x14ac:dyDescent="0.25">
      <c r="A39" s="6" t="s">
        <v>22</v>
      </c>
      <c r="B39" s="6">
        <f>INT(SUM(C37:E37))</f>
        <v>373</v>
      </c>
      <c r="C39" s="7"/>
      <c r="D39" s="7"/>
      <c r="E39" s="7"/>
    </row>
  </sheetData>
  <mergeCells count="6">
    <mergeCell ref="C24:E24"/>
    <mergeCell ref="A1:H1"/>
    <mergeCell ref="A3:H3"/>
    <mergeCell ref="A4:H4"/>
    <mergeCell ref="A5:H5"/>
    <mergeCell ref="C6:E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App-Based license</vt:lpstr>
      <vt:lpstr>Resource-Based</vt:lpstr>
      <vt:lpstr>'Resource-Based'!creationPoints</vt:lpstr>
      <vt:lpstr>creationPoints</vt:lpstr>
      <vt:lpstr>'Resource-Based'!dayStoragePoints</vt:lpstr>
      <vt:lpstr>dayStoragePoints</vt:lpstr>
      <vt:lpstr>'Resource-Based'!readingPoints</vt:lpstr>
      <vt:lpstr>readingPoints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jaw</dc:creator>
  <cp:lastModifiedBy>jaw</cp:lastModifiedBy>
  <dcterms:created xsi:type="dcterms:W3CDTF">2018-05-12T03:54:09Z</dcterms:created>
  <dcterms:modified xsi:type="dcterms:W3CDTF">2019-01-27T15:50:34Z</dcterms:modified>
</cp:coreProperties>
</file>